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_OPERATIONS\1. Working Files\Projects\Budget Calculators 2025 2026\"/>
    </mc:Choice>
  </mc:AlternateContent>
  <xr:revisionPtr revIDLastSave="0" documentId="13_ncr:1_{5B762A5E-2E9A-4767-A35E-5DDDF47D9ED3}" xr6:coauthVersionLast="47" xr6:coauthVersionMax="47" xr10:uidLastSave="{00000000-0000-0000-0000-000000000000}"/>
  <bookViews>
    <workbookView xWindow="-120" yWindow="-120" windowWidth="29040" windowHeight="15720" xr2:uid="{B0B921E6-8E9F-47DE-89B1-28216B3FC680}"/>
  </bookViews>
  <sheets>
    <sheet name="Summer25" sheetId="7" r:id="rId1"/>
    <sheet name="Summer Qs" sheetId="8" r:id="rId2"/>
  </sheets>
  <definedNames>
    <definedName name="_xlnm.Print_Area" localSheetId="0">Summer25!$A$13:$O$34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7" l="1"/>
  <c r="L23" i="7" s="1"/>
  <c r="L33" i="7"/>
  <c r="L32" i="7"/>
  <c r="L31" i="7"/>
  <c r="L22" i="7"/>
  <c r="L25" i="7" s="1"/>
  <c r="L17" i="7"/>
  <c r="L28" i="7" s="1" a="1"/>
  <c r="L28" i="7" s="1"/>
  <c r="L26" i="7" l="1"/>
  <c r="L18" i="7"/>
  <c r="L29" i="7" s="1"/>
  <c r="L34" i="7" l="1"/>
  <c r="J6" i="7" l="1"/>
  <c r="J1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<sst xmlns="http://schemas.openxmlformats.org/spreadsheetml/2006/main" count="95" uniqueCount="51">
  <si>
    <t>Estimated Expense Calculator for Summer Term</t>
  </si>
  <si>
    <r>
      <t>This Budget Calculator can help you estimate your expenses for a semester at UFV. 
Please read the questions below and select the answer that best fits your situation from the drop-down options in the</t>
    </r>
    <r>
      <rPr>
        <b/>
        <sz val="11"/>
        <rFont val="Calibri"/>
        <family val="2"/>
      </rPr>
      <t xml:space="preserve"> blue cells</t>
    </r>
    <r>
      <rPr>
        <sz val="11"/>
        <rFont val="Calibri"/>
        <family val="2"/>
      </rPr>
      <t>.</t>
    </r>
  </si>
  <si>
    <t>Are you calculating expenses for your first term at UFV?</t>
  </si>
  <si>
    <t>Did you begin your studies at UFV before, in, or after September 2024?</t>
  </si>
  <si>
    <r>
      <t xml:space="preserve">How many credits in total will you register for this term?
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&gt;</t>
    </r>
    <r>
      <rPr>
        <sz val="11"/>
        <color theme="1"/>
        <rFont val="Aptos Narrow"/>
        <family val="2"/>
        <scheme val="minor"/>
      </rPr>
      <t xml:space="preserve"> If this is your </t>
    </r>
    <r>
      <rPr>
        <b/>
        <sz val="11"/>
        <color theme="1"/>
        <rFont val="Aptos Narrow"/>
        <family val="2"/>
        <scheme val="minor"/>
      </rPr>
      <t>FIRST TERM</t>
    </r>
    <r>
      <rPr>
        <sz val="11"/>
        <color theme="1"/>
        <rFont val="Aptos Narrow"/>
        <family val="2"/>
        <scheme val="minor"/>
      </rPr>
      <t xml:space="preserve">, calculate for 12 credits minimum.
</t>
    </r>
    <r>
      <rPr>
        <b/>
        <sz val="11"/>
        <color theme="1"/>
        <rFont val="Aptos Narrow"/>
        <family val="2"/>
        <scheme val="minor"/>
      </rPr>
      <t xml:space="preserve"> &gt;</t>
    </r>
    <r>
      <rPr>
        <sz val="11"/>
        <color theme="1"/>
        <rFont val="Aptos Narrow"/>
        <family val="2"/>
        <scheme val="minor"/>
      </rPr>
      <t xml:space="preserve"> If this is </t>
    </r>
    <r>
      <rPr>
        <b/>
        <sz val="11"/>
        <color theme="1"/>
        <rFont val="Aptos Narrow"/>
        <family val="2"/>
        <scheme val="minor"/>
      </rPr>
      <t>NOT</t>
    </r>
    <r>
      <rPr>
        <sz val="11"/>
        <color theme="1"/>
        <rFont val="Aptos Narrow"/>
        <family val="2"/>
        <scheme val="minor"/>
      </rPr>
      <t xml:space="preserve"> your first term, there is </t>
    </r>
    <r>
      <rPr>
        <b/>
        <sz val="11"/>
        <color theme="1"/>
        <rFont val="Aptos Narrow"/>
        <family val="2"/>
        <scheme val="minor"/>
      </rPr>
      <t>NO</t>
    </r>
    <r>
      <rPr>
        <sz val="11"/>
        <color theme="1"/>
        <rFont val="Aptos Narrow"/>
        <family val="2"/>
        <scheme val="minor"/>
      </rPr>
      <t xml:space="preserve"> minimum or maximum number of credits that you should register for. </t>
    </r>
  </si>
  <si>
    <t>Subtotal</t>
  </si>
  <si>
    <r>
      <t xml:space="preserve">The amounts shown in the bottom section of this page are estimated suggestions. 
You can use the estimates provided or use your own experience/knowledge to fill-in the </t>
    </r>
    <r>
      <rPr>
        <b/>
        <sz val="11"/>
        <color theme="1"/>
        <rFont val="Calibri"/>
        <family val="2"/>
      </rPr>
      <t>blue cells</t>
    </r>
    <r>
      <rPr>
        <sz val="11"/>
        <color theme="1"/>
        <rFont val="Calibri"/>
        <family val="2"/>
      </rPr>
      <t xml:space="preserve"> below. </t>
    </r>
  </si>
  <si>
    <t>Additional expenses</t>
  </si>
  <si>
    <t>Books &amp; Supplies (estimate)</t>
  </si>
  <si>
    <t>Accommodation</t>
  </si>
  <si>
    <t>Living expenses</t>
  </si>
  <si>
    <t>TOTAL</t>
  </si>
  <si>
    <t>Estimated Expense Breakdown</t>
  </si>
  <si>
    <t>UFV</t>
  </si>
  <si>
    <t>Single Payment</t>
  </si>
  <si>
    <t>Per Month</t>
  </si>
  <si>
    <t>Per Term</t>
  </si>
  <si>
    <t>Per Year</t>
  </si>
  <si>
    <t>First Term Fees</t>
  </si>
  <si>
    <r>
      <rPr>
        <b/>
        <sz val="11"/>
        <rFont val="Calibri"/>
        <family val="2"/>
      </rPr>
      <t>Application Fee</t>
    </r>
    <r>
      <rPr>
        <sz val="11"/>
        <rFont val="Calibri"/>
        <family val="2"/>
      </rPr>
      <t xml:space="preserve"> 
</t>
    </r>
    <r>
      <rPr>
        <sz val="10"/>
        <rFont val="Calibri"/>
        <family val="2"/>
      </rPr>
      <t>(only when applying to UFV - BC planner)</t>
    </r>
  </si>
  <si>
    <t>-</t>
  </si>
  <si>
    <t>&gt;</t>
  </si>
  <si>
    <t>Only if this is your first term.</t>
  </si>
  <si>
    <r>
      <t xml:space="preserve">Administration Fee
</t>
    </r>
    <r>
      <rPr>
        <sz val="10"/>
        <rFont val="Calibri"/>
        <family val="2"/>
      </rPr>
      <t>(charged only in first term)</t>
    </r>
  </si>
  <si>
    <r>
      <t xml:space="preserve">Basic Health Coverage, GuardMe
</t>
    </r>
    <r>
      <rPr>
        <sz val="10"/>
        <rFont val="Calibri"/>
        <family val="2"/>
      </rPr>
      <t>(charged only in first term)</t>
    </r>
  </si>
  <si>
    <t>Regular Term Fees</t>
  </si>
  <si>
    <r>
      <t xml:space="preserve">Did you begin your studies at UFV </t>
    </r>
    <r>
      <rPr>
        <u/>
        <sz val="11"/>
        <rFont val="Calibri"/>
        <family val="2"/>
      </rPr>
      <t>before</t>
    </r>
    <r>
      <rPr>
        <sz val="11"/>
        <rFont val="Calibri"/>
        <family val="2"/>
      </rPr>
      <t xml:space="preserve">, </t>
    </r>
    <r>
      <rPr>
        <u/>
        <sz val="11"/>
        <rFont val="Calibri"/>
        <family val="2"/>
      </rPr>
      <t>in</t>
    </r>
    <r>
      <rPr>
        <sz val="11"/>
        <rFont val="Calibri"/>
        <family val="2"/>
      </rPr>
      <t xml:space="preserve">, or </t>
    </r>
    <r>
      <rPr>
        <u/>
        <sz val="11"/>
        <rFont val="Calibri"/>
        <family val="2"/>
      </rPr>
      <t>after</t>
    </r>
    <r>
      <rPr>
        <sz val="11"/>
        <rFont val="Calibri"/>
        <family val="2"/>
      </rPr>
      <t xml:space="preserve"> September 2024?</t>
    </r>
  </si>
  <si>
    <r>
      <rPr>
        <b/>
        <sz val="11"/>
        <rFont val="Calibri"/>
        <family val="2"/>
      </rPr>
      <t>Ancillary and Student Fees</t>
    </r>
    <r>
      <rPr>
        <sz val="11"/>
        <rFont val="Calibri"/>
        <family val="2"/>
      </rPr>
      <t xml:space="preserve"> (per term)
The ancillary fee provides support for activities, athletics, library and technical services, legacy fund, and student space.</t>
    </r>
  </si>
  <si>
    <r>
      <t xml:space="preserve">UFV's International Student's are charged for a minimum of 12 credits.  How many credits </t>
    </r>
    <r>
      <rPr>
        <b/>
        <sz val="11"/>
        <rFont val="Calibri"/>
        <family val="2"/>
      </rPr>
      <t>in total</t>
    </r>
    <r>
      <rPr>
        <sz val="11"/>
        <rFont val="Calibri"/>
        <family val="2"/>
      </rPr>
      <t xml:space="preserve"> will you register for this term?</t>
    </r>
  </si>
  <si>
    <r>
      <rPr>
        <b/>
        <sz val="11"/>
        <rFont val="Calibri"/>
        <family val="2"/>
      </rPr>
      <t>Additional credit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 xml:space="preserve">Students who began studies </t>
    </r>
    <r>
      <rPr>
        <u/>
        <sz val="10"/>
        <rFont val="Calibri"/>
        <family val="2"/>
      </rPr>
      <t>in Sept 2024 or after</t>
    </r>
  </si>
  <si>
    <r>
      <rPr>
        <b/>
        <sz val="11"/>
        <rFont val="Calibri"/>
        <family val="2"/>
      </rPr>
      <t>Additional credit</t>
    </r>
    <r>
      <rPr>
        <sz val="11"/>
        <rFont val="Calibri"/>
        <family val="2"/>
      </rPr>
      <t xml:space="preserve">
Students who began studies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>before Sept 2024</t>
    </r>
  </si>
  <si>
    <t>Health</t>
  </si>
  <si>
    <t>Health-related Fees</t>
  </si>
  <si>
    <r>
      <t xml:space="preserve">B.C. Medical Services Plan (MSP) </t>
    </r>
    <r>
      <rPr>
        <sz val="11"/>
        <rFont val="Calibri"/>
        <family val="2"/>
      </rPr>
      <t>(4 months)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*MSP is a </t>
    </r>
    <r>
      <rPr>
        <b/>
        <sz val="11"/>
        <rFont val="Calibri"/>
        <family val="2"/>
      </rPr>
      <t>legally required</t>
    </r>
    <r>
      <rPr>
        <sz val="11"/>
        <rFont val="Calibri"/>
        <family val="2"/>
      </rPr>
      <t xml:space="preserve"> insurance plan billed to you directly, and paid through </t>
    </r>
    <r>
      <rPr>
        <i/>
        <sz val="11"/>
        <color theme="7" tint="-0.249977111117893"/>
        <rFont val="Calibri"/>
        <family val="2"/>
      </rPr>
      <t>Revenue Services of B.C.</t>
    </r>
    <r>
      <rPr>
        <sz val="11"/>
        <rFont val="Calibri"/>
        <family val="2"/>
      </rPr>
      <t>, NOT to UFV.</t>
    </r>
  </si>
  <si>
    <t>This is multiplied times 1 month for first term students (because they are initially covered by GuardMe for the first 3 months).
This is multiplied by 4 months for all other students.</t>
  </si>
  <si>
    <t>Additional personal expenses</t>
  </si>
  <si>
    <t>ESTIMATED Additional personal expenses</t>
  </si>
  <si>
    <t>You can consider these amounts, or include your own known personal expense amounts.</t>
  </si>
  <si>
    <t>Accommodation (estimate)
*varies depending on each student's situation</t>
  </si>
  <si>
    <t>Living expenses (estimate)
*varies depending on each student's situation and preferences</t>
  </si>
  <si>
    <t>Is this your first term at UFV?</t>
  </si>
  <si>
    <t>How many credits in total will you register for this term?</t>
  </si>
  <si>
    <t>Yes</t>
  </si>
  <si>
    <t>No</t>
  </si>
  <si>
    <t>When did you begin your studies at UFV?</t>
  </si>
  <si>
    <t>Before September 2024</t>
  </si>
  <si>
    <r>
      <t xml:space="preserve">In or after September </t>
    </r>
    <r>
      <rPr>
        <b/>
        <sz val="11"/>
        <color theme="1"/>
        <rFont val="Aptos Narrow"/>
        <family val="2"/>
        <scheme val="minor"/>
      </rPr>
      <t>2024</t>
    </r>
  </si>
  <si>
    <r>
      <t xml:space="preserve">In or after September </t>
    </r>
    <r>
      <rPr>
        <b/>
        <sz val="11"/>
        <color theme="1"/>
        <rFont val="Aptos Narrow"/>
        <family val="2"/>
        <scheme val="minor"/>
      </rPr>
      <t>2025</t>
    </r>
  </si>
  <si>
    <t>Is this a Winter (Jan-Apr) or Fall (Sep-Dec) term?</t>
  </si>
  <si>
    <t>Winter (Jan-Apr)</t>
  </si>
  <si>
    <t>Fall (Sep-Dec)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</si>
</sst>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21"/>
      <name val="Calibri"/>
      <family val="2"/>
    </font>
    <font>
      <b/>
      <sz val="21"/>
      <color theme="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  <font>
      <b/>
      <sz val="18"/>
      <name val="Calibri"/>
      <family val="2"/>
    </font>
    <font>
      <sz val="21"/>
      <name val="Calibri"/>
      <family val="2"/>
    </font>
    <font>
      <b/>
      <sz val="13"/>
      <name val="Calibri"/>
      <family val="2"/>
    </font>
    <font>
      <b/>
      <sz val="16"/>
      <name val="Calibri"/>
      <family val="2"/>
    </font>
    <font>
      <u/>
      <sz val="10"/>
      <name val="Calibri"/>
      <family val="2"/>
    </font>
    <font>
      <sz val="11"/>
      <color theme="0"/>
      <name val="Aptos Narrow"/>
      <family val="2"/>
      <scheme val="minor"/>
    </font>
    <font>
      <i/>
      <sz val="11"/>
      <color theme="7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9" fillId="0" borderId="11" xfId="0" applyFont="1" applyBorder="1" applyAlignment="1">
      <alignment vertical="center" wrapText="1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9" fillId="3" borderId="2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27" xfId="0" applyFont="1" applyFill="1" applyBorder="1" applyAlignment="1">
      <alignment vertical="center"/>
    </xf>
    <xf numFmtId="164" fontId="10" fillId="3" borderId="27" xfId="1" applyNumberFormat="1" applyFont="1" applyFill="1" applyBorder="1" applyAlignment="1">
      <alignment vertical="center" wrapText="1"/>
    </xf>
    <xf numFmtId="0" fontId="16" fillId="3" borderId="25" xfId="0" applyFont="1" applyFill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164" fontId="10" fillId="0" borderId="10" xfId="1" applyNumberFormat="1" applyFont="1" applyBorder="1" applyAlignment="1">
      <alignment vertical="center"/>
    </xf>
    <xf numFmtId="164" fontId="10" fillId="0" borderId="10" xfId="1" applyNumberFormat="1" applyFont="1" applyBorder="1" applyAlignment="1">
      <alignment horizontal="center" vertical="center"/>
    </xf>
    <xf numFmtId="164" fontId="18" fillId="0" borderId="10" xfId="1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164" fontId="10" fillId="0" borderId="21" xfId="1" applyNumberFormat="1" applyFont="1" applyBorder="1" applyAlignment="1">
      <alignment horizontal="center" vertical="center"/>
    </xf>
    <xf numFmtId="164" fontId="10" fillId="0" borderId="21" xfId="1" applyNumberFormat="1" applyFont="1" applyBorder="1" applyAlignment="1">
      <alignment vertical="center"/>
    </xf>
    <xf numFmtId="164" fontId="18" fillId="0" borderId="21" xfId="1" applyNumberFormat="1" applyFont="1" applyBorder="1" applyAlignment="1">
      <alignment horizontal="center" vertical="center"/>
    </xf>
    <xf numFmtId="44" fontId="3" fillId="0" borderId="19" xfId="1" applyFont="1" applyBorder="1" applyAlignment="1">
      <alignment horizontal="righ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4" fontId="10" fillId="0" borderId="7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vertical="center"/>
    </xf>
    <xf numFmtId="164" fontId="18" fillId="0" borderId="7" xfId="1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164" fontId="3" fillId="2" borderId="0" xfId="1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164" fontId="3" fillId="0" borderId="7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0" fillId="0" borderId="0" xfId="0" applyFont="1"/>
    <xf numFmtId="0" fontId="3" fillId="0" borderId="9" xfId="0" applyFont="1" applyBorder="1" applyAlignment="1">
      <alignment horizontal="right" vertical="center"/>
    </xf>
    <xf numFmtId="164" fontId="3" fillId="0" borderId="18" xfId="1" applyNumberFormat="1" applyFont="1" applyBorder="1" applyAlignment="1">
      <alignment horizontal="right" vertical="center" wrapText="1"/>
    </xf>
    <xf numFmtId="0" fontId="3" fillId="0" borderId="1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4" fontId="17" fillId="0" borderId="15" xfId="0" applyNumberFormat="1" applyFont="1" applyBorder="1" applyAlignment="1">
      <alignment horizontal="right" vertical="center"/>
    </xf>
    <xf numFmtId="44" fontId="3" fillId="0" borderId="9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17" fillId="0" borderId="2" xfId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right" vertical="center"/>
    </xf>
    <xf numFmtId="0" fontId="17" fillId="3" borderId="33" xfId="0" applyFont="1" applyFill="1" applyBorder="1" applyAlignment="1">
      <alignment horizontal="center" vertical="center" textRotation="90" wrapText="1"/>
    </xf>
    <xf numFmtId="0" fontId="17" fillId="3" borderId="15" xfId="0" applyFont="1" applyFill="1" applyBorder="1" applyAlignment="1">
      <alignment horizontal="center" vertical="center" textRotation="90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7" fillId="3" borderId="3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10" fillId="0" borderId="4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textRotation="90"/>
    </xf>
    <xf numFmtId="0" fontId="18" fillId="3" borderId="2" xfId="0" applyFont="1" applyFill="1" applyBorder="1" applyAlignment="1">
      <alignment horizontal="center" vertical="center" textRotation="90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right" vertical="center"/>
    </xf>
    <xf numFmtId="0" fontId="17" fillId="0" borderId="37" xfId="0" applyFont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44" fontId="5" fillId="0" borderId="3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 vertical="center" textRotation="90"/>
    </xf>
    <xf numFmtId="164" fontId="10" fillId="3" borderId="12" xfId="1" applyNumberFormat="1" applyFont="1" applyFill="1" applyBorder="1" applyAlignment="1">
      <alignment horizontal="center" vertical="center" wrapText="1"/>
    </xf>
    <xf numFmtId="164" fontId="10" fillId="3" borderId="10" xfId="1" applyNumberFormat="1" applyFont="1" applyFill="1" applyBorder="1" applyAlignment="1">
      <alignment horizontal="center" vertical="center" wrapText="1"/>
    </xf>
    <xf numFmtId="164" fontId="10" fillId="3" borderId="27" xfId="1" applyNumberFormat="1" applyFont="1" applyFill="1" applyBorder="1" applyAlignment="1">
      <alignment horizontal="center" vertical="center" wrapText="1"/>
    </xf>
    <xf numFmtId="164" fontId="10" fillId="3" borderId="25" xfId="1" applyNumberFormat="1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2" fillId="3" borderId="49" xfId="0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left" vertical="center"/>
    </xf>
    <xf numFmtId="44" fontId="4" fillId="5" borderId="34" xfId="1" applyFont="1" applyFill="1" applyBorder="1" applyAlignment="1" applyProtection="1">
      <alignment horizontal="left" vertical="center" wrapText="1"/>
      <protection locked="0"/>
    </xf>
    <xf numFmtId="44" fontId="4" fillId="5" borderId="20" xfId="1" applyFont="1" applyFill="1" applyBorder="1" applyAlignment="1" applyProtection="1">
      <alignment horizontal="left" vertical="center" wrapText="1"/>
      <protection locked="0"/>
    </xf>
    <xf numFmtId="44" fontId="4" fillId="5" borderId="35" xfId="1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44" fontId="4" fillId="5" borderId="29" xfId="1" applyFont="1" applyFill="1" applyBorder="1" applyAlignment="1" applyProtection="1">
      <alignment horizontal="left" vertical="center" wrapText="1"/>
      <protection locked="0"/>
    </xf>
    <xf numFmtId="0" fontId="7" fillId="0" borderId="50" xfId="0" applyFont="1" applyBorder="1" applyAlignment="1">
      <alignment horizontal="left" vertical="center" wrapText="1"/>
    </xf>
    <xf numFmtId="44" fontId="4" fillId="5" borderId="41" xfId="1" applyFont="1" applyFill="1" applyBorder="1" applyAlignment="1" applyProtection="1">
      <alignment horizontal="left" vertical="center" wrapText="1"/>
      <protection locked="0"/>
    </xf>
    <xf numFmtId="44" fontId="4" fillId="5" borderId="42" xfId="1" applyFont="1" applyFill="1" applyBorder="1" applyAlignment="1" applyProtection="1">
      <alignment horizontal="left" vertical="center" wrapText="1"/>
      <protection locked="0"/>
    </xf>
    <xf numFmtId="44" fontId="4" fillId="5" borderId="43" xfId="1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5" borderId="29" xfId="0" applyFill="1" applyBorder="1" applyAlignment="1" applyProtection="1">
      <alignment horizontal="left" vertical="center" indent="1"/>
      <protection locked="0"/>
    </xf>
    <xf numFmtId="0" fontId="0" fillId="5" borderId="20" xfId="0" applyFill="1" applyBorder="1" applyAlignment="1" applyProtection="1">
      <alignment horizontal="left" vertical="center" indent="1"/>
      <protection locked="0"/>
    </xf>
    <xf numFmtId="0" fontId="0" fillId="5" borderId="35" xfId="0" applyFill="1" applyBorder="1" applyAlignment="1" applyProtection="1">
      <alignment horizontal="left" vertical="center" indent="1"/>
      <protection locked="0"/>
    </xf>
    <xf numFmtId="0" fontId="4" fillId="2" borderId="1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44" fontId="5" fillId="0" borderId="37" xfId="1" applyFont="1" applyFill="1" applyBorder="1" applyAlignment="1" applyProtection="1">
      <alignment horizontal="center" vertical="center"/>
    </xf>
    <xf numFmtId="44" fontId="5" fillId="0" borderId="39" xfId="1" applyFont="1" applyFill="1" applyBorder="1" applyAlignment="1" applyProtection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0" fillId="5" borderId="34" xfId="0" applyFill="1" applyBorder="1" applyAlignment="1" applyProtection="1">
      <alignment horizontal="left" vertical="center" inden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5D8E-C6D0-4139-AD0E-541B1AE3E391}">
  <dimension ref="A1:N34"/>
  <sheetViews>
    <sheetView showGridLines="0" tabSelected="1" zoomScaleNormal="100" zoomScaleSheetLayoutView="115" workbookViewId="0">
      <selection activeCell="J3" sqref="J3:L3"/>
    </sheetView>
  </sheetViews>
  <sheetFormatPr defaultColWidth="9.140625" defaultRowHeight="15" x14ac:dyDescent="0.25"/>
  <cols>
    <col min="1" max="1" width="9.140625" style="1"/>
    <col min="2" max="2" width="43.28515625" style="1" customWidth="1"/>
    <col min="3" max="3" width="10.140625" style="2" customWidth="1"/>
    <col min="4" max="4" width="8" style="2" customWidth="1"/>
    <col min="5" max="6" width="8.42578125" style="2" customWidth="1"/>
    <col min="7" max="7" width="3.5703125" style="2" customWidth="1"/>
    <col min="8" max="9" width="9.140625" style="1"/>
    <col min="10" max="10" width="12.28515625" style="1" customWidth="1"/>
    <col min="11" max="11" width="7.140625" style="1" customWidth="1"/>
    <col min="12" max="12" width="25.7109375" style="1" bestFit="1" customWidth="1"/>
    <col min="13" max="13" width="9.140625" style="8"/>
    <col min="14" max="14" width="27.5703125" style="8" customWidth="1"/>
    <col min="15" max="16384" width="9.140625" style="1"/>
  </cols>
  <sheetData>
    <row r="1" spans="1:14" ht="27" customHeight="1" x14ac:dyDescent="0.25">
      <c r="A1" s="157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4" ht="33.6" customHeight="1" x14ac:dyDescent="0.25">
      <c r="A2" s="160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4" s="42" customFormat="1" ht="34.5" customHeight="1" x14ac:dyDescent="0.25">
      <c r="A3" s="43">
        <v>1</v>
      </c>
      <c r="B3" s="147" t="s">
        <v>2</v>
      </c>
      <c r="C3" s="147"/>
      <c r="D3" s="147"/>
      <c r="E3" s="147"/>
      <c r="F3" s="147"/>
      <c r="G3" s="147"/>
      <c r="H3" s="147"/>
      <c r="I3" s="148"/>
      <c r="J3" s="163"/>
      <c r="K3" s="150"/>
      <c r="L3" s="151"/>
      <c r="M3" s="44"/>
      <c r="N3" s="44"/>
    </row>
    <row r="4" spans="1:14" s="42" customFormat="1" ht="34.5" customHeight="1" x14ac:dyDescent="0.25">
      <c r="A4" s="43">
        <v>2</v>
      </c>
      <c r="B4" s="147" t="s">
        <v>3</v>
      </c>
      <c r="C4" s="147"/>
      <c r="D4" s="147"/>
      <c r="E4" s="147"/>
      <c r="F4" s="147"/>
      <c r="G4" s="147"/>
      <c r="H4" s="147"/>
      <c r="I4" s="148"/>
      <c r="J4" s="149"/>
      <c r="K4" s="150"/>
      <c r="L4" s="151"/>
      <c r="M4" s="44"/>
      <c r="N4" s="44"/>
    </row>
    <row r="5" spans="1:14" s="42" customFormat="1" ht="50.25" customHeight="1" thickBot="1" x14ac:dyDescent="0.3">
      <c r="A5" s="43">
        <v>3</v>
      </c>
      <c r="B5" s="147" t="s">
        <v>4</v>
      </c>
      <c r="C5" s="147"/>
      <c r="D5" s="147"/>
      <c r="E5" s="147"/>
      <c r="F5" s="147"/>
      <c r="G5" s="147"/>
      <c r="H5" s="147"/>
      <c r="I5" s="148"/>
      <c r="J5" s="149"/>
      <c r="K5" s="150"/>
      <c r="L5" s="151"/>
      <c r="M5" s="44"/>
      <c r="N5" s="44"/>
    </row>
    <row r="6" spans="1:14" ht="34.5" customHeight="1" thickBot="1" x14ac:dyDescent="0.3">
      <c r="A6" s="152"/>
      <c r="B6" s="153"/>
      <c r="C6" s="153"/>
      <c r="D6" s="153"/>
      <c r="E6" s="153"/>
      <c r="F6" s="153"/>
      <c r="G6" s="154"/>
      <c r="H6" s="92" t="s">
        <v>5</v>
      </c>
      <c r="I6" s="93"/>
      <c r="J6" s="155" t="str">
        <f>L29</f>
        <v>0</v>
      </c>
      <c r="K6" s="155"/>
      <c r="L6" s="156"/>
      <c r="N6" s="45"/>
    </row>
    <row r="7" spans="1:14" ht="30.75" customHeight="1" x14ac:dyDescent="0.25">
      <c r="A7" s="132" t="s">
        <v>6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4"/>
      <c r="N7" s="45"/>
    </row>
    <row r="8" spans="1:14" customFormat="1" ht="34.5" customHeight="1" x14ac:dyDescent="0.25">
      <c r="A8" s="135" t="s">
        <v>7</v>
      </c>
      <c r="B8" s="137" t="s">
        <v>8</v>
      </c>
      <c r="C8" s="137"/>
      <c r="D8" s="137"/>
      <c r="E8" s="137"/>
      <c r="F8" s="137"/>
      <c r="G8" s="137"/>
      <c r="H8" s="137"/>
      <c r="I8" s="137"/>
      <c r="J8" s="138"/>
      <c r="K8" s="139"/>
      <c r="L8" s="140"/>
      <c r="M8" s="46"/>
      <c r="N8" s="46"/>
    </row>
    <row r="9" spans="1:14" customFormat="1" ht="34.5" customHeight="1" x14ac:dyDescent="0.25">
      <c r="A9" s="135"/>
      <c r="B9" s="141" t="s">
        <v>9</v>
      </c>
      <c r="C9" s="141"/>
      <c r="D9" s="141"/>
      <c r="E9" s="141"/>
      <c r="F9" s="141"/>
      <c r="G9" s="141"/>
      <c r="H9" s="141"/>
      <c r="I9" s="141"/>
      <c r="J9" s="142"/>
      <c r="K9" s="139"/>
      <c r="L9" s="140"/>
      <c r="M9" s="46"/>
      <c r="N9" s="46"/>
    </row>
    <row r="10" spans="1:14" customFormat="1" ht="34.5" customHeight="1" thickBot="1" x14ac:dyDescent="0.3">
      <c r="A10" s="136"/>
      <c r="B10" s="141" t="s">
        <v>10</v>
      </c>
      <c r="C10" s="141"/>
      <c r="D10" s="141"/>
      <c r="E10" s="141"/>
      <c r="F10" s="141"/>
      <c r="G10" s="141"/>
      <c r="H10" s="143"/>
      <c r="I10" s="143"/>
      <c r="J10" s="144"/>
      <c r="K10" s="145"/>
      <c r="L10" s="146"/>
      <c r="M10" s="46"/>
      <c r="N10" s="46"/>
    </row>
    <row r="11" spans="1:14" ht="34.5" customHeight="1" thickBot="1" x14ac:dyDescent="0.3">
      <c r="A11" s="89"/>
      <c r="B11" s="90"/>
      <c r="C11" s="90"/>
      <c r="D11" s="90"/>
      <c r="E11" s="90"/>
      <c r="F11" s="90"/>
      <c r="G11" s="91"/>
      <c r="H11" s="92" t="s">
        <v>11</v>
      </c>
      <c r="I11" s="93"/>
      <c r="J11" s="94">
        <f>L34</f>
        <v>0</v>
      </c>
      <c r="K11" s="95"/>
      <c r="L11" s="96"/>
    </row>
    <row r="12" spans="1:14" ht="15.75" thickBot="1" x14ac:dyDescent="0.3"/>
    <row r="13" spans="1:14" ht="15" customHeight="1" x14ac:dyDescent="0.25">
      <c r="A13" s="97" t="s">
        <v>12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14" ht="15" customHeight="1" thickBot="1" x14ac:dyDescent="0.3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2"/>
    </row>
    <row r="15" spans="1:14" ht="19.5" customHeight="1" x14ac:dyDescent="0.25">
      <c r="A15" s="103" t="s">
        <v>13</v>
      </c>
      <c r="B15" s="10"/>
      <c r="C15" s="106" t="s">
        <v>14</v>
      </c>
      <c r="D15" s="106" t="s">
        <v>15</v>
      </c>
      <c r="E15" s="106" t="s">
        <v>16</v>
      </c>
      <c r="F15" s="108" t="s">
        <v>17</v>
      </c>
      <c r="G15" s="11"/>
      <c r="H15" s="110" t="s">
        <v>18</v>
      </c>
      <c r="I15" s="111"/>
      <c r="J15" s="111"/>
      <c r="K15" s="111"/>
      <c r="L15" s="112"/>
    </row>
    <row r="16" spans="1:14" ht="15" customHeight="1" x14ac:dyDescent="0.25">
      <c r="A16" s="104"/>
      <c r="B16" s="12"/>
      <c r="C16" s="107"/>
      <c r="D16" s="107"/>
      <c r="E16" s="107"/>
      <c r="F16" s="109"/>
      <c r="G16" s="12"/>
      <c r="H16" s="113"/>
      <c r="I16" s="114"/>
      <c r="J16" s="114"/>
      <c r="K16" s="114"/>
      <c r="L16" s="115"/>
    </row>
    <row r="17" spans="1:14" ht="15" customHeight="1" x14ac:dyDescent="0.25">
      <c r="A17" s="104"/>
      <c r="B17" s="116" t="s">
        <v>2</v>
      </c>
      <c r="C17" s="116"/>
      <c r="D17" s="116"/>
      <c r="E17" s="116"/>
      <c r="F17" s="116"/>
      <c r="G17" s="116"/>
      <c r="H17" s="116"/>
      <c r="I17" s="116"/>
      <c r="J17" s="116"/>
      <c r="K17" s="117"/>
      <c r="L17" s="50">
        <f>J3</f>
        <v>0</v>
      </c>
    </row>
    <row r="18" spans="1:14" ht="30" customHeight="1" x14ac:dyDescent="0.25">
      <c r="A18" s="104"/>
      <c r="B18" s="13" t="s">
        <v>19</v>
      </c>
      <c r="C18" s="14">
        <v>150</v>
      </c>
      <c r="D18" s="15" t="s">
        <v>20</v>
      </c>
      <c r="E18" s="15" t="s">
        <v>20</v>
      </c>
      <c r="F18" s="15" t="s">
        <v>20</v>
      </c>
      <c r="G18" s="16" t="s">
        <v>21</v>
      </c>
      <c r="H18" s="17" t="s">
        <v>22</v>
      </c>
      <c r="I18" s="17"/>
      <c r="J18" s="17"/>
      <c r="K18" s="17"/>
      <c r="L18" s="118">
        <f>IF(L17="Yes", (C18+C19+C20),0)</f>
        <v>0</v>
      </c>
    </row>
    <row r="19" spans="1:14" ht="27.75" x14ac:dyDescent="0.25">
      <c r="A19" s="104"/>
      <c r="B19" s="3" t="s">
        <v>23</v>
      </c>
      <c r="C19" s="14">
        <v>1450</v>
      </c>
      <c r="D19" s="15" t="s">
        <v>20</v>
      </c>
      <c r="E19" s="15" t="s">
        <v>20</v>
      </c>
      <c r="F19" s="15" t="s">
        <v>20</v>
      </c>
      <c r="G19" s="16" t="s">
        <v>21</v>
      </c>
      <c r="H19" s="17" t="s">
        <v>22</v>
      </c>
      <c r="I19" s="17"/>
      <c r="J19" s="17"/>
      <c r="K19" s="17"/>
      <c r="L19" s="119"/>
    </row>
    <row r="20" spans="1:14" ht="27.75" x14ac:dyDescent="0.25">
      <c r="A20" s="104"/>
      <c r="B20" s="3" t="s">
        <v>24</v>
      </c>
      <c r="C20" s="14">
        <v>155</v>
      </c>
      <c r="D20" s="15" t="s">
        <v>20</v>
      </c>
      <c r="E20" s="15" t="s">
        <v>20</v>
      </c>
      <c r="F20" s="15" t="s">
        <v>20</v>
      </c>
      <c r="G20" s="16" t="s">
        <v>21</v>
      </c>
      <c r="H20" s="17" t="s">
        <v>22</v>
      </c>
      <c r="I20" s="17"/>
      <c r="J20" s="17"/>
      <c r="K20" s="17"/>
      <c r="L20" s="120"/>
    </row>
    <row r="21" spans="1:14" ht="17.25" x14ac:dyDescent="0.25">
      <c r="A21" s="104"/>
      <c r="B21" s="6"/>
      <c r="C21" s="6"/>
      <c r="D21" s="6"/>
      <c r="E21" s="6"/>
      <c r="F21" s="6"/>
      <c r="G21" s="7"/>
      <c r="H21" s="121" t="s">
        <v>25</v>
      </c>
      <c r="I21" s="122"/>
      <c r="J21" s="122"/>
      <c r="K21" s="122"/>
      <c r="L21" s="123"/>
    </row>
    <row r="22" spans="1:14" x14ac:dyDescent="0.25">
      <c r="A22" s="104"/>
      <c r="B22" s="124" t="s">
        <v>26</v>
      </c>
      <c r="C22" s="124"/>
      <c r="D22" s="124"/>
      <c r="E22" s="124"/>
      <c r="F22" s="124"/>
      <c r="G22" s="124"/>
      <c r="H22" s="124"/>
      <c r="I22" s="124"/>
      <c r="J22" s="124"/>
      <c r="K22" s="125"/>
      <c r="L22" s="47">
        <f>J4</f>
        <v>0</v>
      </c>
    </row>
    <row r="23" spans="1:14" ht="60" x14ac:dyDescent="0.25">
      <c r="A23" s="104"/>
      <c r="B23" s="13" t="s">
        <v>27</v>
      </c>
      <c r="C23" s="15" t="s">
        <v>20</v>
      </c>
      <c r="D23" s="15" t="s">
        <v>20</v>
      </c>
      <c r="E23" s="14">
        <v>465</v>
      </c>
      <c r="F23" s="15" t="s">
        <v>20</v>
      </c>
      <c r="G23" s="16" t="s">
        <v>21</v>
      </c>
      <c r="H23" s="126"/>
      <c r="I23" s="127"/>
      <c r="J23" s="127"/>
      <c r="K23" s="128"/>
      <c r="L23" s="48" t="str">
        <f>IFERROR(IF(L24&gt;0,E23,"0"),"0")</f>
        <v>0</v>
      </c>
    </row>
    <row r="24" spans="1:14" ht="21" customHeight="1" x14ac:dyDescent="0.25">
      <c r="A24" s="104"/>
      <c r="B24" s="129" t="s">
        <v>28</v>
      </c>
      <c r="C24" s="130"/>
      <c r="D24" s="130"/>
      <c r="E24" s="130"/>
      <c r="F24" s="130"/>
      <c r="G24" s="130"/>
      <c r="H24" s="130"/>
      <c r="I24" s="130"/>
      <c r="J24" s="130"/>
      <c r="K24" s="131"/>
      <c r="L24" s="49">
        <f>J5</f>
        <v>0</v>
      </c>
    </row>
    <row r="25" spans="1:14" ht="27.75" x14ac:dyDescent="0.25">
      <c r="A25" s="104"/>
      <c r="B25" s="18" t="s">
        <v>29</v>
      </c>
      <c r="C25" s="19" t="s">
        <v>20</v>
      </c>
      <c r="D25" s="19" t="s">
        <v>20</v>
      </c>
      <c r="E25" s="20">
        <v>716</v>
      </c>
      <c r="F25" s="19" t="s">
        <v>20</v>
      </c>
      <c r="G25" s="21" t="s">
        <v>21</v>
      </c>
      <c r="H25" s="75"/>
      <c r="I25" s="76"/>
      <c r="J25" s="76"/>
      <c r="K25" s="77"/>
      <c r="L25" s="22" t="str">
        <f>IFERROR(IF(L22="In or after September 2024",(E25*L24),"0"),"0")</f>
        <v>0</v>
      </c>
    </row>
    <row r="26" spans="1:14" ht="30.75" thickBot="1" x14ac:dyDescent="0.3">
      <c r="A26" s="105"/>
      <c r="B26" s="13" t="s">
        <v>30</v>
      </c>
      <c r="C26" s="15" t="s">
        <v>20</v>
      </c>
      <c r="D26" s="15" t="s">
        <v>20</v>
      </c>
      <c r="E26" s="14">
        <v>702</v>
      </c>
      <c r="F26" s="15" t="s">
        <v>20</v>
      </c>
      <c r="G26" s="16" t="s">
        <v>21</v>
      </c>
      <c r="H26" s="78"/>
      <c r="I26" s="79"/>
      <c r="J26" s="79"/>
      <c r="K26" s="80"/>
      <c r="L26" s="22" t="str">
        <f>IFERROR(IF(L22="Before September 2024",(E26*L24),"0"),"0")</f>
        <v>0</v>
      </c>
    </row>
    <row r="27" spans="1:14" ht="18.75" customHeight="1" x14ac:dyDescent="0.25">
      <c r="A27" s="81" t="s">
        <v>31</v>
      </c>
      <c r="B27" s="23"/>
      <c r="C27" s="23"/>
      <c r="D27" s="23"/>
      <c r="E27" s="23"/>
      <c r="F27" s="23"/>
      <c r="G27" s="24"/>
      <c r="H27" s="60" t="s">
        <v>32</v>
      </c>
      <c r="I27" s="61"/>
      <c r="J27" s="61"/>
      <c r="K27" s="61"/>
      <c r="L27" s="62"/>
    </row>
    <row r="28" spans="1:14" ht="78.75" customHeight="1" thickBot="1" x14ac:dyDescent="0.3">
      <c r="A28" s="82"/>
      <c r="B28" s="55" t="s">
        <v>33</v>
      </c>
      <c r="C28" s="25" t="s">
        <v>20</v>
      </c>
      <c r="D28" s="26">
        <v>75</v>
      </c>
      <c r="E28" s="26" t="s">
        <v>20</v>
      </c>
      <c r="F28" s="25" t="s">
        <v>20</v>
      </c>
      <c r="G28" s="27" t="s">
        <v>21</v>
      </c>
      <c r="H28" s="83" t="s">
        <v>34</v>
      </c>
      <c r="I28" s="84"/>
      <c r="J28" s="84"/>
      <c r="K28" s="85"/>
      <c r="L28" s="56" t="str" cm="1">
        <f t="array" ref="L28">IFERROR(_xlfn.SWITCH(L17,"Yes",(D28*1),"No",(D28*4)), "-")</f>
        <v>-</v>
      </c>
      <c r="N28" s="9"/>
    </row>
    <row r="29" spans="1:14" ht="23.25" customHeight="1" thickBot="1" x14ac:dyDescent="0.3">
      <c r="A29" s="28"/>
      <c r="B29" s="29"/>
      <c r="C29" s="30"/>
      <c r="D29" s="30"/>
      <c r="E29" s="30"/>
      <c r="F29" s="30"/>
      <c r="G29" s="30"/>
      <c r="H29" s="86" t="s">
        <v>5</v>
      </c>
      <c r="I29" s="87"/>
      <c r="J29" s="87"/>
      <c r="K29" s="88"/>
      <c r="L29" s="51" t="str">
        <f>IFERROR(SUM(L18+L23+L25+L26+L28), "0")</f>
        <v>0</v>
      </c>
      <c r="N29" s="45"/>
    </row>
    <row r="30" spans="1:14" ht="17.25" customHeight="1" x14ac:dyDescent="0.25">
      <c r="A30" s="57" t="s">
        <v>35</v>
      </c>
      <c r="B30" s="31"/>
      <c r="C30" s="31"/>
      <c r="D30" s="31"/>
      <c r="E30" s="31"/>
      <c r="F30" s="31"/>
      <c r="G30" s="32"/>
      <c r="H30" s="60" t="s">
        <v>36</v>
      </c>
      <c r="I30" s="61"/>
      <c r="J30" s="61"/>
      <c r="K30" s="61"/>
      <c r="L30" s="62"/>
    </row>
    <row r="31" spans="1:14" ht="24.75" customHeight="1" x14ac:dyDescent="0.25">
      <c r="A31" s="58"/>
      <c r="B31" s="33" t="s">
        <v>8</v>
      </c>
      <c r="C31" s="15" t="s">
        <v>20</v>
      </c>
      <c r="D31" s="15" t="s">
        <v>20</v>
      </c>
      <c r="E31" s="34">
        <v>640</v>
      </c>
      <c r="F31" s="35" t="s">
        <v>20</v>
      </c>
      <c r="G31" s="16" t="s">
        <v>21</v>
      </c>
      <c r="H31" s="63" t="s">
        <v>37</v>
      </c>
      <c r="I31" s="64"/>
      <c r="J31" s="64"/>
      <c r="K31" s="65"/>
      <c r="L31" s="52">
        <f>J8</f>
        <v>0</v>
      </c>
    </row>
    <row r="32" spans="1:14" ht="30" x14ac:dyDescent="0.25">
      <c r="A32" s="58"/>
      <c r="B32" s="13" t="s">
        <v>38</v>
      </c>
      <c r="C32" s="15" t="s">
        <v>20</v>
      </c>
      <c r="D32" s="15" t="s">
        <v>20</v>
      </c>
      <c r="E32" s="34">
        <v>3890</v>
      </c>
      <c r="F32" s="35" t="s">
        <v>20</v>
      </c>
      <c r="G32" s="16" t="s">
        <v>21</v>
      </c>
      <c r="H32" s="66"/>
      <c r="I32" s="67"/>
      <c r="J32" s="67"/>
      <c r="K32" s="68"/>
      <c r="L32" s="52">
        <f>J9</f>
        <v>0</v>
      </c>
    </row>
    <row r="33" spans="1:12" ht="45.75" thickBot="1" x14ac:dyDescent="0.3">
      <c r="A33" s="59"/>
      <c r="B33" s="36" t="s">
        <v>39</v>
      </c>
      <c r="C33" s="25" t="s">
        <v>20</v>
      </c>
      <c r="D33" s="25" t="s">
        <v>20</v>
      </c>
      <c r="E33" s="37">
        <v>2000</v>
      </c>
      <c r="F33" s="38" t="s">
        <v>20</v>
      </c>
      <c r="G33" s="27" t="s">
        <v>21</v>
      </c>
      <c r="H33" s="69"/>
      <c r="I33" s="70"/>
      <c r="J33" s="70"/>
      <c r="K33" s="71"/>
      <c r="L33" s="53">
        <f>J10</f>
        <v>0</v>
      </c>
    </row>
    <row r="34" spans="1:12" ht="24" thickBot="1" x14ac:dyDescent="0.3">
      <c r="A34" s="39"/>
      <c r="B34" s="40"/>
      <c r="C34" s="41"/>
      <c r="D34" s="41"/>
      <c r="E34" s="41"/>
      <c r="F34" s="41"/>
      <c r="G34" s="41"/>
      <c r="H34" s="72" t="s">
        <v>11</v>
      </c>
      <c r="I34" s="73"/>
      <c r="J34" s="73"/>
      <c r="K34" s="74"/>
      <c r="L34" s="54">
        <f>IFERROR(L29+L31+L32+L33, "-")</f>
        <v>0</v>
      </c>
    </row>
  </sheetData>
  <sheetProtection algorithmName="SHA-512" hashValue="Tw0YJ/MjSVJgypdoMjv39K9mcOWbGqC4J53U3m3jyyfLYJQyAeP8hE8jH+PIev6X1y5coTrDjJ5iYRulwFERyw==" saltValue="8AedNh68YyArzehGCcYe+w==" spinCount="100000" sheet="1" objects="1" scenarios="1" selectLockedCells="1"/>
  <protectedRanges>
    <protectedRange algorithmName="SHA-512" hashValue="nyGh1/syOQV9g41mhKfgnb+SoCwoqkybfRzOdROtnXC5Z77O3W0KABqOrqXVR3AJZph7rEAODvDydmJ24VimSg==" saltValue="Jg2X/lFQj+UN9S/VhmRh0Q==" spinCount="100000" sqref="J8:J10 J3:J5" name="Range1"/>
  </protectedRanges>
  <mergeCells count="44">
    <mergeCell ref="A1:L1"/>
    <mergeCell ref="A2:L2"/>
    <mergeCell ref="B3:I3"/>
    <mergeCell ref="J3:L3"/>
    <mergeCell ref="B4:I4"/>
    <mergeCell ref="J4:L4"/>
    <mergeCell ref="B5:I5"/>
    <mergeCell ref="J5:L5"/>
    <mergeCell ref="A6:G6"/>
    <mergeCell ref="H6:I6"/>
    <mergeCell ref="J6:L6"/>
    <mergeCell ref="A7:L7"/>
    <mergeCell ref="A8:A10"/>
    <mergeCell ref="B8:I8"/>
    <mergeCell ref="J8:L8"/>
    <mergeCell ref="B9:I9"/>
    <mergeCell ref="J9:L9"/>
    <mergeCell ref="B10:I10"/>
    <mergeCell ref="J10:L10"/>
    <mergeCell ref="A11:G11"/>
    <mergeCell ref="H11:I11"/>
    <mergeCell ref="J11:L11"/>
    <mergeCell ref="A13:L14"/>
    <mergeCell ref="A15:A26"/>
    <mergeCell ref="C15:C16"/>
    <mergeCell ref="D15:D16"/>
    <mergeCell ref="E15:E16"/>
    <mergeCell ref="F15:F16"/>
    <mergeCell ref="H15:L16"/>
    <mergeCell ref="B17:K17"/>
    <mergeCell ref="L18:L20"/>
    <mergeCell ref="H21:L21"/>
    <mergeCell ref="B22:K22"/>
    <mergeCell ref="H23:K23"/>
    <mergeCell ref="B24:K24"/>
    <mergeCell ref="A30:A33"/>
    <mergeCell ref="H30:L30"/>
    <mergeCell ref="H31:K33"/>
    <mergeCell ref="H34:K34"/>
    <mergeCell ref="H25:K26"/>
    <mergeCell ref="A27:A28"/>
    <mergeCell ref="H27:L27"/>
    <mergeCell ref="H28:K28"/>
    <mergeCell ref="H29:K29"/>
  </mergeCells>
  <pageMargins left="0.7" right="0.7" top="0.75" bottom="0.75" header="0.3" footer="0.3"/>
  <pageSetup scale="5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0F1BB4-C513-425F-A393-9249631CB310}">
          <x14:formula1>
            <xm:f>'Summer Qs'!$A$6:$A$7</xm:f>
          </x14:formula1>
          <xm:sqref>J4:L4</xm:sqref>
        </x14:dataValidation>
        <x14:dataValidation type="list" allowBlank="1" showInputMessage="1" showErrorMessage="1" xr:uid="{7281749C-89DB-4509-AE06-30594C86A080}">
          <x14:formula1>
            <xm:f>'Summer Qs'!$A$2:$A$3</xm:f>
          </x14:formula1>
          <xm:sqref>J3:L3</xm:sqref>
        </x14:dataValidation>
        <x14:dataValidation type="list" allowBlank="1" showInputMessage="1" showErrorMessage="1" xr:uid="{F8B8B31A-9CB9-4AEF-9A11-7B3DFDB1BE13}">
          <x14:formula1>
            <xm:f>'Summer Qs'!$D$2:$D$19</xm:f>
          </x14:formula1>
          <xm:sqref>J5:L5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0D73-B33C-4D4E-A3C3-3318E12CAD6A}">
  <dimension ref="A1:D19"/>
  <sheetViews>
    <sheetView workbookViewId="0"/>
  </sheetViews>
  <sheetFormatPr defaultRowHeight="15" x14ac:dyDescent="0.25"/>
  <cols>
    <col min="1" max="1" width="44.140625" bestFit="1" customWidth="1"/>
    <col min="2" max="2" width="10.5703125" bestFit="1" customWidth="1"/>
    <col min="4" max="4" width="50.7109375" bestFit="1" customWidth="1"/>
  </cols>
  <sheetData>
    <row r="1" spans="1:4" x14ac:dyDescent="0.25">
      <c r="A1" t="s">
        <v>40</v>
      </c>
      <c r="D1" t="s">
        <v>41</v>
      </c>
    </row>
    <row r="2" spans="1:4" x14ac:dyDescent="0.25">
      <c r="A2" t="s">
        <v>42</v>
      </c>
      <c r="D2" s="4">
        <v>3</v>
      </c>
    </row>
    <row r="3" spans="1:4" x14ac:dyDescent="0.25">
      <c r="A3" t="s">
        <v>43</v>
      </c>
      <c r="D3" s="4">
        <v>4</v>
      </c>
    </row>
    <row r="4" spans="1:4" x14ac:dyDescent="0.25">
      <c r="D4" s="4">
        <v>5</v>
      </c>
    </row>
    <row r="5" spans="1:4" x14ac:dyDescent="0.25">
      <c r="A5" t="s">
        <v>44</v>
      </c>
      <c r="D5" s="4">
        <v>6</v>
      </c>
    </row>
    <row r="6" spans="1:4" x14ac:dyDescent="0.25">
      <c r="A6" t="s">
        <v>45</v>
      </c>
      <c r="B6" s="5"/>
      <c r="D6" s="4">
        <v>7</v>
      </c>
    </row>
    <row r="7" spans="1:4" x14ac:dyDescent="0.25">
      <c r="A7" t="s">
        <v>46</v>
      </c>
      <c r="B7" s="5"/>
      <c r="D7" s="4">
        <v>8</v>
      </c>
    </row>
    <row r="8" spans="1:4" x14ac:dyDescent="0.25">
      <c r="A8" t="s">
        <v>47</v>
      </c>
      <c r="D8" s="4">
        <v>9</v>
      </c>
    </row>
    <row r="9" spans="1:4" x14ac:dyDescent="0.25">
      <c r="D9" s="4">
        <v>10</v>
      </c>
    </row>
    <row r="10" spans="1:4" x14ac:dyDescent="0.25">
      <c r="A10" t="s">
        <v>48</v>
      </c>
      <c r="D10" s="4">
        <v>11</v>
      </c>
    </row>
    <row r="11" spans="1:4" x14ac:dyDescent="0.25">
      <c r="A11" t="s">
        <v>49</v>
      </c>
      <c r="D11" s="4">
        <v>12</v>
      </c>
    </row>
    <row r="12" spans="1:4" x14ac:dyDescent="0.25">
      <c r="A12" t="s">
        <v>50</v>
      </c>
      <c r="D12" s="4">
        <v>13</v>
      </c>
    </row>
    <row r="13" spans="1:4" x14ac:dyDescent="0.25">
      <c r="D13" s="4">
        <v>14</v>
      </c>
    </row>
    <row r="14" spans="1:4" x14ac:dyDescent="0.25">
      <c r="D14" s="4">
        <v>15</v>
      </c>
    </row>
    <row r="15" spans="1:4" x14ac:dyDescent="0.25">
      <c r="D15" s="4">
        <v>16</v>
      </c>
    </row>
    <row r="16" spans="1:4" x14ac:dyDescent="0.25">
      <c r="D16" s="4">
        <v>17</v>
      </c>
    </row>
    <row r="17" spans="4:4" x14ac:dyDescent="0.25">
      <c r="D17" s="4">
        <v>18</v>
      </c>
    </row>
    <row r="18" spans="4:4" x14ac:dyDescent="0.25">
      <c r="D18" s="4">
        <v>19</v>
      </c>
    </row>
    <row r="19" spans="4:4" x14ac:dyDescent="0.25">
      <c r="D19" s="4">
        <v>20</v>
      </c>
    </row>
  </sheetData>
  <sheetProtection algorithmName="SHA-512" hashValue="qPrBs59790rD9E1wcqMVrVWXTFon2cCYSrLksqvCzhle7FvBmijsFmVa6/5QTa5duvv9zfSVaYOpFsCTkEnfyQ==" saltValue="6/ye/RD+otcyQ5aCCfpD0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a765cf-2390-4d69-941f-c6266ab295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2AD92CA55D840A3D71BE9A1AC414C" ma:contentTypeVersion="14" ma:contentTypeDescription="Create a new document." ma:contentTypeScope="" ma:versionID="3b0fffe68ca8380e5d37162cad3e54ac">
  <xsd:schema xmlns:xsd="http://www.w3.org/2001/XMLSchema" xmlns:xs="http://www.w3.org/2001/XMLSchema" xmlns:p="http://schemas.microsoft.com/office/2006/metadata/properties" xmlns:ns3="4ba765cf-2390-4d69-941f-c6266ab29593" xmlns:ns4="d3d9924d-13a7-4570-8d48-6ba4725d4e77" targetNamespace="http://schemas.microsoft.com/office/2006/metadata/properties" ma:root="true" ma:fieldsID="b1916bf2621c6a02b11ba1b2a4937222" ns3:_="" ns4:_="">
    <xsd:import namespace="4ba765cf-2390-4d69-941f-c6266ab29593"/>
    <xsd:import namespace="d3d9924d-13a7-4570-8d48-6ba4725d4e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765cf-2390-4d69-941f-c6266ab295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9924d-13a7-4570-8d48-6ba4725d4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59E821-CF4C-47E1-A5D5-B589C6485AFA}">
  <ds:schemaRefs>
    <ds:schemaRef ds:uri="http://schemas.microsoft.com/office/2006/metadata/properties"/>
    <ds:schemaRef ds:uri="http://schemas.microsoft.com/office/infopath/2007/PartnerControls"/>
    <ds:schemaRef ds:uri="4ba765cf-2390-4d69-941f-c6266ab29593"/>
  </ds:schemaRefs>
</ds:datastoreItem>
</file>

<file path=customXml/itemProps2.xml><?xml version="1.0" encoding="utf-8"?>
<ds:datastoreItem xmlns:ds="http://schemas.openxmlformats.org/officeDocument/2006/customXml" ds:itemID="{C8159743-BA53-474D-9B11-EAE020687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765cf-2390-4d69-941f-c6266ab29593"/>
    <ds:schemaRef ds:uri="d3d9924d-13a7-4570-8d48-6ba4725d4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DCA294-289B-49AC-93DE-12D973291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Summer25</vt:lpstr>
      <vt:lpstr>Summer Qs</vt:lpstr>
      <vt:lpstr>Summer25!Print_Area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Soto</dc:creator>
  <cp:keywords/>
  <dc:description/>
  <cp:lastModifiedBy>Martina Southern</cp:lastModifiedBy>
  <cp:revision/>
  <dcterms:created xsi:type="dcterms:W3CDTF">2025-03-06T22:17:07Z</dcterms:created>
  <dcterms:modified xsi:type="dcterms:W3CDTF">2025-03-19T21:43:30Z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0x0101002A02AD92CA55D840A3D71BE9A1AC414C</vt:lpwstr>
  </property>
</Properties>
</file>